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Tabelle1" sheetId="1" r:id="rId1"/>
    <sheet name="Tabelle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L6" i="1" s="1"/>
  <c r="F6" i="1"/>
  <c r="K6" i="1" l="1"/>
  <c r="H6" i="1"/>
  <c r="J6" i="1"/>
  <c r="I6" i="1"/>
  <c r="S6" i="1" l="1"/>
  <c r="T6" i="1"/>
  <c r="N6" i="1"/>
</calcChain>
</file>

<file path=xl/sharedStrings.xml><?xml version="1.0" encoding="utf-8"?>
<sst xmlns="http://schemas.openxmlformats.org/spreadsheetml/2006/main" count="25" uniqueCount="24">
  <si>
    <t>kg</t>
  </si>
  <si>
    <t>Watt/kg</t>
  </si>
  <si>
    <t>Name</t>
  </si>
  <si>
    <t>MaxPuls</t>
  </si>
  <si>
    <t>Grösse</t>
  </si>
  <si>
    <t>4 Min-Watt</t>
  </si>
  <si>
    <t>4 min</t>
  </si>
  <si>
    <t>2 Min</t>
  </si>
  <si>
    <t xml:space="preserve">1 Min </t>
  </si>
  <si>
    <t>1 Min</t>
  </si>
  <si>
    <t>Set-1 HerzleistungLaktattolerance (Hometrainer)</t>
  </si>
  <si>
    <t>Set-2 Vo2 Max (Draussen)</t>
  </si>
  <si>
    <t>Set-3 Endurance-Race (Draussen)</t>
  </si>
  <si>
    <t>30s</t>
  </si>
  <si>
    <t>60min mit 120 knz</t>
  </si>
  <si>
    <t>Stundenleistung 60min</t>
  </si>
  <si>
    <t>FTP20min</t>
  </si>
  <si>
    <r>
      <rPr>
        <b/>
        <sz val="11"/>
        <color theme="1"/>
        <rFont val="Calibri"/>
        <family val="2"/>
        <scheme val="minor"/>
      </rPr>
      <t xml:space="preserve">Kurzbeschreibung; </t>
    </r>
    <r>
      <rPr>
        <sz val="11"/>
        <color theme="1"/>
        <rFont val="Calibri"/>
        <family val="2"/>
        <scheme val="minor"/>
      </rPr>
      <t xml:space="preserve"> 
</t>
    </r>
    <r>
      <rPr>
        <b/>
        <sz val="11"/>
        <color theme="1"/>
        <rFont val="Calibri"/>
        <family val="2"/>
        <scheme val="minor"/>
      </rPr>
      <t xml:space="preserve">Set-1, </t>
    </r>
    <r>
      <rPr>
        <sz val="11"/>
        <color theme="1"/>
        <rFont val="Calibri"/>
        <family val="2"/>
        <scheme val="minor"/>
      </rPr>
      <t xml:space="preserve">der Set Dauert 48 Minuten, du fährst 6 mal 8 Minuten, ohne Pausen mit gesteigerten Wattzahlen, siehe Excel. Dier ersten 4 Minuten in Aeroposition, die folgenden 2/1/1 Minuten in normaler aufrechter Sitzposition. Bevor du beginnst stelle dich vors Fahrrad und messe die Tiefsten Puls über 60 Sekunden, schreibe den auf. Du solltest immer die gleichen Bedingungen haben, Uhrzeit, Ernährung, Coffein im Blut, am Tag vorher in etwa gleich belastet haben. Ich möchte dass du dich voll darauf konzentrierst die angegebenen Watt ganz genau zu fahren, auch nach der letzten 60 Sekunden wo du dann in den 4 Minuten Wattbereich fällst, übernimm ab der ersten Sekunde die Watt, keine Pause hier, auch nicht nur für 10-20 Sekunden, sofort Aeroposition und die Angegebenen Watt fahren, dabei senke den Kopf, stelle dir vor du bist im Wettkampf, hast den höchsten Punkt erreicht und beschleunigst dich den Berg runter, deine Gegner lassen die Beine fallen und trinken, schnell hast du 20 Sekunden gutgemacht... 
Achte beim Set auf die Entwicklung des höchsten Pulses, nach 60 Sekunden des letzten Intervalls und den „Erholungspuls“ nach den 4 Minuten. Schreibe diese Werte auf
</t>
    </r>
    <r>
      <rPr>
        <b/>
        <sz val="11"/>
        <color theme="1"/>
        <rFont val="Calibri"/>
        <family val="2"/>
        <scheme val="minor"/>
      </rPr>
      <t>Set-2,</t>
    </r>
    <r>
      <rPr>
        <sz val="11"/>
        <color theme="1"/>
        <rFont val="Calibri"/>
        <family val="2"/>
        <scheme val="minor"/>
      </rPr>
      <t xml:space="preserve"> fahre draußen locker innerhalb von 60 Minuten 8 x 30 Sekunden all-out. Mache das Set in der Fläche uns sitzend, knz am Angang um die 80 nach 5 Sekunden im Bereich 120+
</t>
    </r>
    <r>
      <rPr>
        <b/>
        <sz val="11"/>
        <color theme="1"/>
        <rFont val="Calibri"/>
        <family val="2"/>
        <scheme val="minor"/>
      </rPr>
      <t>Set-3</t>
    </r>
    <r>
      <rPr>
        <sz val="11"/>
        <color theme="1"/>
        <rFont val="Calibri"/>
        <family val="2"/>
        <scheme val="minor"/>
      </rPr>
      <t xml:space="preserve">, nun bist du sicher nicht 100% erholt, die Vortage noch in den Muskeln, jetzt geht es koordinativ an die Sache, zuerst fährst du 60 Minuten mit 120 knz in der Fläche, danach sofort den Intervall, 6 x 8 Min mit 2 min Pause in einer 45knz und Aeroposition. 
</t>
    </r>
  </si>
  <si>
    <t>8x gefahren in einm  60 minütigen training, 20min warmup, alle 5 min ein 30s sprint.</t>
  </si>
  <si>
    <t>6 x 8 min 45er Kadenz, Fläche, 2 Min Pause</t>
  </si>
  <si>
    <t>Testperson</t>
  </si>
  <si>
    <r>
      <rPr>
        <b/>
        <sz val="11"/>
        <color theme="1"/>
        <rFont val="Calibri"/>
        <family val="2"/>
        <scheme val="minor"/>
      </rPr>
      <t>Back to Back</t>
    </r>
    <r>
      <rPr>
        <sz val="11"/>
        <color theme="1"/>
        <rFont val="Calibri"/>
        <family val="2"/>
        <scheme val="minor"/>
      </rPr>
      <t xml:space="preserve"> gefahren, 3 Tage nacheinander, z.B. Fr/Sa/So, über 3 Wochen gefahren, danch 72-98 Stunden NO BIKE, (Tipp das reicht als Wochenvoulumen für 70.3 um die 2.20 für's Bike was ca. 4.20 bis 4.30h finnish entspricht) nach 3 Wochen, 1 Woche keine Sets Total 8-12 Stunden Bike -Grundlage mit 10-15% Watt weniger als die vom 4 Minuten Intervall HerzleistungsLaktattolerance, bei Jonas ca. 205 Watt total 8-12h Stunden gefahren.</t>
    </r>
  </si>
  <si>
    <t>Berechnet</t>
  </si>
  <si>
    <t>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</si>
</sst>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0"/>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center"/>
    </xf>
    <xf numFmtId="0" fontId="2" fillId="3" borderId="0" xfId="0" applyFont="1" applyFill="1" applyAlignment="1">
      <alignment horizont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xf>
    <xf numFmtId="49" fontId="6" fillId="0" borderId="2" xfId="1" applyNumberFormat="1" applyFont="1" applyBorder="1" applyAlignment="1">
      <alignment horizontal="center" vertical="center"/>
    </xf>
    <xf numFmtId="0" fontId="7"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0" fillId="0" borderId="9" xfId="0" applyFont="1" applyBorder="1" applyAlignment="1">
      <alignment horizontal="left" vertical="top" wrapText="1"/>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0" xfId="0" applyFont="1" applyBorder="1" applyAlignment="1">
      <alignment horizontal="left" vertical="top"/>
    </xf>
    <xf numFmtId="0" fontId="0" fillId="0" borderId="1" xfId="0" applyFont="1" applyBorder="1" applyAlignment="1">
      <alignment horizontal="left" vertical="top"/>
    </xf>
    <xf numFmtId="0" fontId="0" fillId="0" borderId="7" xfId="0" applyFont="1" applyBorder="1" applyAlignment="1">
      <alignment horizontal="left" vertical="top"/>
    </xf>
    <xf numFmtId="0" fontId="0" fillId="0" borderId="3" xfId="0" applyFont="1" applyBorder="1" applyAlignment="1">
      <alignment horizontal="left" vertical="top"/>
    </xf>
    <xf numFmtId="0" fontId="0" fillId="0" borderId="8" xfId="0" applyFont="1" applyBorder="1" applyAlignment="1">
      <alignment horizontal="left" vertical="top"/>
    </xf>
    <xf numFmtId="0" fontId="4" fillId="4" borderId="7"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8"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1" fillId="0" borderId="2" xfId="0" applyFont="1" applyFill="1" applyBorder="1" applyAlignment="1">
      <alignment horizontal="left" vertical="center"/>
    </xf>
    <xf numFmtId="1" fontId="2" fillId="0" borderId="2" xfId="0" applyNumberFormat="1" applyFont="1" applyBorder="1" applyAlignment="1">
      <alignment horizontal="center" vertical="center"/>
    </xf>
    <xf numFmtId="0" fontId="2" fillId="0" borderId="2" xfId="0" applyFont="1" applyBorder="1" applyAlignment="1">
      <alignment horizontal="center" vertical="center"/>
    </xf>
    <xf numFmtId="164" fontId="1" fillId="2" borderId="2" xfId="0" applyNumberFormat="1" applyFont="1" applyFill="1" applyBorder="1" applyAlignment="1">
      <alignment horizontal="center" vertical="center"/>
    </xf>
    <xf numFmtId="1" fontId="2" fillId="3" borderId="2" xfId="0" applyNumberFormat="1" applyFont="1" applyFill="1" applyBorder="1" applyAlignment="1">
      <alignment horizontal="center" vertical="center"/>
    </xf>
    <xf numFmtId="0" fontId="4" fillId="3" borderId="2" xfId="0" applyFont="1" applyFill="1" applyBorder="1" applyAlignment="1">
      <alignment horizontal="center"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1</xdr:row>
      <xdr:rowOff>27214</xdr:rowOff>
    </xdr:from>
    <xdr:to>
      <xdr:col>4</xdr:col>
      <xdr:colOff>108464</xdr:colOff>
      <xdr:row>1</xdr:row>
      <xdr:rowOff>1103404</xdr:rowOff>
    </xdr:to>
    <xdr:pic>
      <xdr:nvPicPr>
        <xdr:cNvPr id="2" name="Grafik 1"/>
        <xdr:cNvPicPr>
          <a:picLocks noChangeAspect="1"/>
        </xdr:cNvPicPr>
      </xdr:nvPicPr>
      <xdr:blipFill>
        <a:blip xmlns:r="http://schemas.openxmlformats.org/officeDocument/2006/relationships" r:embed="rId1"/>
        <a:stretch>
          <a:fillRect/>
        </a:stretch>
      </xdr:blipFill>
      <xdr:spPr>
        <a:xfrm>
          <a:off x="585107" y="27214"/>
          <a:ext cx="3142857" cy="10761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tp://ftp20m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tabSelected="1" showRuler="0" zoomScale="90" zoomScaleNormal="90" zoomScaleSheetLayoutView="100" zoomScalePageLayoutView="70" workbookViewId="0">
      <selection activeCell="T6" sqref="T6"/>
    </sheetView>
  </sheetViews>
  <sheetFormatPr baseColWidth="10" defaultColWidth="11.42578125" defaultRowHeight="12" x14ac:dyDescent="0.2"/>
  <cols>
    <col min="1" max="1" width="18.85546875" style="2" customWidth="1"/>
    <col min="2" max="2" width="7" style="3" customWidth="1"/>
    <col min="3" max="3" width="7.140625" style="3" customWidth="1"/>
    <col min="4" max="4" width="14.85546875" style="3" customWidth="1"/>
    <col min="5" max="5" width="9.85546875" style="3" customWidth="1"/>
    <col min="6" max="6" width="14.42578125" style="6" customWidth="1"/>
    <col min="7" max="7" width="13.85546875" style="3" customWidth="1"/>
    <col min="8" max="8" width="26.5703125" style="3" customWidth="1"/>
    <col min="9" max="10" width="12.85546875" style="3" customWidth="1"/>
    <col min="11" max="11" width="12.85546875" style="7" customWidth="1"/>
    <col min="12" max="12" width="23.7109375" style="1" customWidth="1"/>
    <col min="13" max="13" width="2.7109375" style="1" customWidth="1"/>
    <col min="14" max="17" width="12.85546875" style="1" customWidth="1"/>
    <col min="18" max="18" width="2.7109375" style="1" customWidth="1"/>
    <col min="19" max="19" width="22.28515625" style="1" customWidth="1"/>
    <col min="20" max="20" width="43.7109375" style="1" customWidth="1"/>
    <col min="21" max="21" width="12.85546875" style="1" customWidth="1"/>
    <col min="22" max="16384" width="11.42578125" style="1"/>
  </cols>
  <sheetData>
    <row r="1" spans="1:20" x14ac:dyDescent="0.2">
      <c r="K1" s="3"/>
    </row>
    <row r="2" spans="1:20" ht="96" customHeight="1" thickBot="1" x14ac:dyDescent="0.25">
      <c r="K2" s="3"/>
    </row>
    <row r="3" spans="1:20" ht="52.5" customHeight="1" thickBot="1" x14ac:dyDescent="0.25">
      <c r="I3" s="14" t="s">
        <v>21</v>
      </c>
      <c r="J3" s="15"/>
      <c r="K3" s="15"/>
      <c r="L3" s="15"/>
      <c r="M3" s="15"/>
      <c r="N3" s="15"/>
      <c r="O3" s="15"/>
      <c r="P3" s="15"/>
      <c r="Q3" s="15"/>
      <c r="R3" s="15"/>
      <c r="S3" s="15"/>
      <c r="T3" s="16"/>
    </row>
    <row r="4" spans="1:20" ht="34.5" customHeight="1" thickBot="1" x14ac:dyDescent="0.25">
      <c r="D4" s="9" t="s">
        <v>23</v>
      </c>
      <c r="G4" s="20" t="s">
        <v>22</v>
      </c>
      <c r="H4" s="21"/>
      <c r="I4" s="31" t="s">
        <v>10</v>
      </c>
      <c r="J4" s="32"/>
      <c r="K4" s="32"/>
      <c r="L4" s="33"/>
      <c r="N4" s="34" t="s">
        <v>11</v>
      </c>
      <c r="O4" s="35"/>
      <c r="P4" s="35"/>
      <c r="Q4" s="36"/>
      <c r="S4" s="37" t="s">
        <v>12</v>
      </c>
      <c r="T4" s="38"/>
    </row>
    <row r="5" spans="1:20" s="4" customFormat="1" ht="65.25" customHeight="1" thickBot="1" x14ac:dyDescent="0.3">
      <c r="A5" s="8" t="s">
        <v>2</v>
      </c>
      <c r="B5" s="8" t="s">
        <v>0</v>
      </c>
      <c r="C5" s="8" t="s">
        <v>4</v>
      </c>
      <c r="D5" s="10" t="s">
        <v>5</v>
      </c>
      <c r="E5" s="8" t="s">
        <v>3</v>
      </c>
      <c r="F5" s="10" t="s">
        <v>1</v>
      </c>
      <c r="G5" s="11" t="s">
        <v>16</v>
      </c>
      <c r="H5" s="8" t="s">
        <v>15</v>
      </c>
      <c r="I5" s="13" t="s">
        <v>6</v>
      </c>
      <c r="J5" s="13" t="s">
        <v>7</v>
      </c>
      <c r="K5" s="13" t="s">
        <v>8</v>
      </c>
      <c r="L5" s="13" t="s">
        <v>9</v>
      </c>
      <c r="N5" s="12" t="s">
        <v>13</v>
      </c>
      <c r="O5" s="17" t="s">
        <v>18</v>
      </c>
      <c r="P5" s="18"/>
      <c r="Q5" s="19"/>
      <c r="S5" s="8" t="s">
        <v>14</v>
      </c>
      <c r="T5" s="8" t="s">
        <v>19</v>
      </c>
    </row>
    <row r="6" spans="1:20" s="5" customFormat="1" ht="48" customHeight="1" thickBot="1" x14ac:dyDescent="0.3">
      <c r="A6" s="39" t="s">
        <v>20</v>
      </c>
      <c r="B6" s="40">
        <v>67</v>
      </c>
      <c r="C6" s="40">
        <v>175</v>
      </c>
      <c r="D6" s="10">
        <v>400</v>
      </c>
      <c r="E6" s="41">
        <v>186</v>
      </c>
      <c r="F6" s="42">
        <f>SUM(D6/B6)</f>
        <v>5.9701492537313436</v>
      </c>
      <c r="G6" s="40">
        <f>SUM(D6*0.82)</f>
        <v>328</v>
      </c>
      <c r="H6" s="40">
        <f>SUM(G6*0.9)</f>
        <v>295.2</v>
      </c>
      <c r="I6" s="43">
        <f>SUM(G6/1.35)</f>
        <v>242.96296296296293</v>
      </c>
      <c r="J6" s="43">
        <f>SUM(G6/1.13)</f>
        <v>290.26548672566372</v>
      </c>
      <c r="K6" s="43">
        <f>SUM(G6/0.97)</f>
        <v>338.14432989690721</v>
      </c>
      <c r="L6" s="43">
        <f>SUM(G6/0.78)</f>
        <v>420.5128205128205</v>
      </c>
      <c r="N6" s="43">
        <f>SUM(H6*2)</f>
        <v>590.4</v>
      </c>
      <c r="O6" s="44" t="s">
        <v>18</v>
      </c>
      <c r="P6" s="44"/>
      <c r="Q6" s="44"/>
      <c r="S6" s="40">
        <f>SUM(H6/1.4)</f>
        <v>210.85714285714286</v>
      </c>
      <c r="T6" s="40">
        <f>SUM(H6/1.1)</f>
        <v>268.36363636363632</v>
      </c>
    </row>
    <row r="7" spans="1:20" ht="12.75" thickBot="1" x14ac:dyDescent="0.25"/>
    <row r="8" spans="1:20" ht="21.75" customHeight="1" x14ac:dyDescent="0.2">
      <c r="I8" s="22" t="s">
        <v>17</v>
      </c>
      <c r="J8" s="23"/>
      <c r="K8" s="23"/>
      <c r="L8" s="23"/>
      <c r="M8" s="23"/>
      <c r="N8" s="23"/>
      <c r="O8" s="23"/>
      <c r="P8" s="23"/>
      <c r="Q8" s="23"/>
      <c r="R8" s="23"/>
      <c r="S8" s="23"/>
      <c r="T8" s="24"/>
    </row>
    <row r="9" spans="1:20" ht="21.75" customHeight="1" x14ac:dyDescent="0.2">
      <c r="I9" s="25"/>
      <c r="J9" s="26"/>
      <c r="K9" s="26"/>
      <c r="L9" s="26"/>
      <c r="M9" s="26"/>
      <c r="N9" s="26"/>
      <c r="O9" s="26"/>
      <c r="P9" s="26"/>
      <c r="Q9" s="26"/>
      <c r="R9" s="26"/>
      <c r="S9" s="26"/>
      <c r="T9" s="27"/>
    </row>
    <row r="10" spans="1:20" ht="21.75" customHeight="1" x14ac:dyDescent="0.2">
      <c r="I10" s="25"/>
      <c r="J10" s="26"/>
      <c r="K10" s="26"/>
      <c r="L10" s="26"/>
      <c r="M10" s="26"/>
      <c r="N10" s="26"/>
      <c r="O10" s="26"/>
      <c r="P10" s="26"/>
      <c r="Q10" s="26"/>
      <c r="R10" s="26"/>
      <c r="S10" s="26"/>
      <c r="T10" s="27"/>
    </row>
    <row r="11" spans="1:20" ht="21.75" customHeight="1" x14ac:dyDescent="0.2">
      <c r="I11" s="25"/>
      <c r="J11" s="26"/>
      <c r="K11" s="26"/>
      <c r="L11" s="26"/>
      <c r="M11" s="26"/>
      <c r="N11" s="26"/>
      <c r="O11" s="26"/>
      <c r="P11" s="26"/>
      <c r="Q11" s="26"/>
      <c r="R11" s="26"/>
      <c r="S11" s="26"/>
      <c r="T11" s="27"/>
    </row>
    <row r="12" spans="1:20" ht="21.75" customHeight="1" x14ac:dyDescent="0.2">
      <c r="I12" s="25"/>
      <c r="J12" s="26"/>
      <c r="K12" s="26"/>
      <c r="L12" s="26"/>
      <c r="M12" s="26"/>
      <c r="N12" s="26"/>
      <c r="O12" s="26"/>
      <c r="P12" s="26"/>
      <c r="Q12" s="26"/>
      <c r="R12" s="26"/>
      <c r="S12" s="26"/>
      <c r="T12" s="27"/>
    </row>
    <row r="13" spans="1:20" ht="21.75" customHeight="1" x14ac:dyDescent="0.2">
      <c r="I13" s="25"/>
      <c r="J13" s="26"/>
      <c r="K13" s="26"/>
      <c r="L13" s="26"/>
      <c r="M13" s="26"/>
      <c r="N13" s="26"/>
      <c r="O13" s="26"/>
      <c r="P13" s="26"/>
      <c r="Q13" s="26"/>
      <c r="R13" s="26"/>
      <c r="S13" s="26"/>
      <c r="T13" s="27"/>
    </row>
    <row r="14" spans="1:20" ht="21.75" customHeight="1" x14ac:dyDescent="0.2">
      <c r="I14" s="25"/>
      <c r="J14" s="26"/>
      <c r="K14" s="26"/>
      <c r="L14" s="26"/>
      <c r="M14" s="26"/>
      <c r="N14" s="26"/>
      <c r="O14" s="26"/>
      <c r="P14" s="26"/>
      <c r="Q14" s="26"/>
      <c r="R14" s="26"/>
      <c r="S14" s="26"/>
      <c r="T14" s="27"/>
    </row>
    <row r="15" spans="1:20" ht="21.75" customHeight="1" x14ac:dyDescent="0.2">
      <c r="I15" s="25"/>
      <c r="J15" s="26"/>
      <c r="K15" s="26"/>
      <c r="L15" s="26"/>
      <c r="M15" s="26"/>
      <c r="N15" s="26"/>
      <c r="O15" s="26"/>
      <c r="P15" s="26"/>
      <c r="Q15" s="26"/>
      <c r="R15" s="26"/>
      <c r="S15" s="26"/>
      <c r="T15" s="27"/>
    </row>
    <row r="16" spans="1:20" ht="21.75" customHeight="1" thickBot="1" x14ac:dyDescent="0.25">
      <c r="I16" s="28"/>
      <c r="J16" s="29"/>
      <c r="K16" s="29"/>
      <c r="L16" s="29"/>
      <c r="M16" s="29"/>
      <c r="N16" s="29"/>
      <c r="O16" s="29"/>
      <c r="P16" s="29"/>
      <c r="Q16" s="29"/>
      <c r="R16" s="29"/>
      <c r="S16" s="29"/>
      <c r="T16" s="30"/>
    </row>
  </sheetData>
  <sortState ref="A3:L62">
    <sortCondition descending="1" ref="F3:F62"/>
  </sortState>
  <mergeCells count="8">
    <mergeCell ref="I3:T3"/>
    <mergeCell ref="O5:Q5"/>
    <mergeCell ref="G4:H4"/>
    <mergeCell ref="I8:T16"/>
    <mergeCell ref="I4:L4"/>
    <mergeCell ref="N4:Q4"/>
    <mergeCell ref="S4:T4"/>
    <mergeCell ref="O6:Q6"/>
  </mergeCells>
  <hyperlinks>
    <hyperlink ref="G5" r:id="rId1"/>
  </hyperlinks>
  <pageMargins left="0.19685039370078741" right="0.11811023622047245" top="0.19685039370078741" bottom="0.19685039370078741" header="0.31496062992125984" footer="0.31496062992125984"/>
  <pageSetup paperSize="9" scale="4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Hinnen</dc:creator>
  <cp:lastModifiedBy>Triathloncoach Roy Hinnen</cp:lastModifiedBy>
  <cp:lastPrinted>2017-04-12T11:26:27Z</cp:lastPrinted>
  <dcterms:created xsi:type="dcterms:W3CDTF">2017-01-15T11:51:07Z</dcterms:created>
  <dcterms:modified xsi:type="dcterms:W3CDTF">2017-11-10T10:00:12Z</dcterms:modified>
</cp:coreProperties>
</file>